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p\Desktop\"/>
    </mc:Choice>
  </mc:AlternateContent>
  <bookViews>
    <workbookView xWindow="0" yWindow="0" windowWidth="15345" windowHeight="46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H9" i="1" l="1"/>
  <c r="Q28" i="1" l="1"/>
  <c r="Q27" i="1"/>
  <c r="Q26" i="1"/>
  <c r="Q25" i="1"/>
  <c r="Q24" i="1"/>
  <c r="Q23" i="1"/>
  <c r="Q22" i="1"/>
  <c r="Q21" i="1"/>
  <c r="Q19" i="1"/>
  <c r="Q18" i="1"/>
  <c r="Q17" i="1"/>
  <c r="Q15" i="1"/>
  <c r="Q14" i="1"/>
  <c r="Q12" i="1"/>
  <c r="Q11" i="1"/>
  <c r="Q10" i="1"/>
  <c r="Q8" i="1"/>
  <c r="Q6" i="1"/>
  <c r="Q5" i="1"/>
  <c r="I26" i="1"/>
  <c r="H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O29" i="1" l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Q20" i="1" s="1"/>
  <c r="O19" i="1"/>
  <c r="P19" i="1" s="1"/>
  <c r="O18" i="1"/>
  <c r="P18" i="1" s="1"/>
  <c r="O17" i="1"/>
  <c r="P17" i="1" s="1"/>
  <c r="O16" i="1"/>
  <c r="P16" i="1" s="1"/>
  <c r="Q16" i="1" s="1"/>
  <c r="O15" i="1"/>
  <c r="P15" i="1" s="1"/>
  <c r="O14" i="1"/>
  <c r="P14" i="1" s="1"/>
  <c r="O13" i="1"/>
  <c r="P13" i="1" s="1"/>
  <c r="Q13" i="1" s="1"/>
  <c r="O12" i="1"/>
  <c r="P12" i="1" s="1"/>
  <c r="O11" i="1"/>
  <c r="P11" i="1" s="1"/>
  <c r="O10" i="1"/>
  <c r="P10" i="1" s="1"/>
  <c r="O7" i="1"/>
  <c r="P7" i="1" s="1"/>
  <c r="Q7" i="1" s="1"/>
  <c r="O6" i="1"/>
  <c r="P6" i="1" s="1"/>
  <c r="O5" i="1"/>
  <c r="O9" i="1"/>
  <c r="P9" i="1" s="1"/>
  <c r="Q9" i="1" s="1"/>
  <c r="O8" i="1"/>
  <c r="P8" i="1" s="1"/>
  <c r="M29" i="1"/>
  <c r="M25" i="1"/>
  <c r="P31" i="1" l="1"/>
  <c r="Q29" i="1"/>
  <c r="Q31" i="1" s="1"/>
  <c r="P5" i="1"/>
  <c r="O30" i="1"/>
</calcChain>
</file>

<file path=xl/comments1.xml><?xml version="1.0" encoding="utf-8"?>
<comments xmlns="http://schemas.openxmlformats.org/spreadsheetml/2006/main">
  <authors>
    <author>Josip</author>
  </authors>
  <commentList>
    <comment ref="H9" authorId="0" shapeId="0">
      <text>
        <r>
          <rPr>
            <b/>
            <sz val="9"/>
            <color indexed="81"/>
            <rFont val="Segoe UI"/>
            <family val="2"/>
            <charset val="238"/>
          </rPr>
          <t>za 2 mjeseca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<sst xmlns="http://schemas.openxmlformats.org/spreadsheetml/2006/main" count="125" uniqueCount="115">
  <si>
    <t>Ime i prezime</t>
  </si>
  <si>
    <t>% Izvršenja</t>
  </si>
  <si>
    <t>1 % na neto pl.5/2014</t>
  </si>
  <si>
    <t>Branka Alviž</t>
  </si>
  <si>
    <t xml:space="preserve">Goran Boronjek </t>
  </si>
  <si>
    <t>Branka Dević</t>
  </si>
  <si>
    <t>Marija Dević</t>
  </si>
  <si>
    <t>Lubica Glušac-Lukić</t>
  </si>
  <si>
    <t>Mija Klisurić</t>
  </si>
  <si>
    <t>Mirela Kuhar</t>
  </si>
  <si>
    <t>Helena Lukadinović</t>
  </si>
  <si>
    <t>Melita Lukadinović</t>
  </si>
  <si>
    <t>Snežana Marić</t>
  </si>
  <si>
    <t>Spomenka Medić</t>
  </si>
  <si>
    <t>Monika Antunović</t>
  </si>
  <si>
    <t>Anita Perić</t>
  </si>
  <si>
    <t>Martina Saulić</t>
  </si>
  <si>
    <t>Milanka Tomić</t>
  </si>
  <si>
    <t>Jovanka Vujaković</t>
  </si>
  <si>
    <t>Josip Vuk</t>
  </si>
  <si>
    <t>Danica Vukelić</t>
  </si>
  <si>
    <t>Dinka Vukić</t>
  </si>
  <si>
    <t>Marko Čurčinac</t>
  </si>
  <si>
    <t>Josip Gelemanović</t>
  </si>
  <si>
    <t>Bojana Brkić</t>
  </si>
  <si>
    <t>Anica Drmić</t>
  </si>
  <si>
    <t>Ivan Đakovac</t>
  </si>
  <si>
    <t>Žanna Erdelji</t>
  </si>
  <si>
    <t>Slavica Gelemanović</t>
  </si>
  <si>
    <t>Irena Guštin</t>
  </si>
  <si>
    <t>Nikola Gvozdenović</t>
  </si>
  <si>
    <t>Josip Iskrić</t>
  </si>
  <si>
    <t>Terezija Iskrić</t>
  </si>
  <si>
    <t>Andreja Javorović</t>
  </si>
  <si>
    <t>Senija Komić</t>
  </si>
  <si>
    <t>Ivana Kopić</t>
  </si>
  <si>
    <t>Maja Lip</t>
  </si>
  <si>
    <t>Katarina Lovaković</t>
  </si>
  <si>
    <t>Viktorija Marković</t>
  </si>
  <si>
    <t>Dejana Okovački</t>
  </si>
  <si>
    <t>Nikola Radišić</t>
  </si>
  <si>
    <t>Veljko Šekuljica</t>
  </si>
  <si>
    <t>Anita Ujaković</t>
  </si>
  <si>
    <t>Dušanka Vidović</t>
  </si>
  <si>
    <t>Ivana Vranješ</t>
  </si>
  <si>
    <t>Ilija Vujaković</t>
  </si>
  <si>
    <t>Aleksandra Zuber</t>
  </si>
  <si>
    <t>Miljenko Anić</t>
  </si>
  <si>
    <t>Ukupn za 6. mjeseci</t>
  </si>
  <si>
    <t>Za 6 mjeseci</t>
  </si>
  <si>
    <t>Članovi sindikata</t>
  </si>
  <si>
    <t>Zaposlenici koji nisu članovi sindikata</t>
  </si>
  <si>
    <t xml:space="preserve">Polovina Iznosa 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</si>
  <si>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</si>
  <si>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</si>
  <si>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</si>
  <si>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</si>
  <si>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</si>
  <si>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</si>
  <si>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</si>
  <si>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</si>
  <si>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</si>
  <si>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</si>
  <si>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</si>
  <si>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</si>
  <si>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</si>
  <si>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</si>
  <si>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</si>
  <si>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</si>
  <si>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</si>
  <si>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</si>
  <si>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</si>
  <si>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</si>
  <si>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</si>
  <si>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</si>
  <si>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</si>
  <si>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</si>
  <si>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</si>
  <si>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</si>
  <si>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</si>
  <si>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</si>
  <si>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</si>
  <si>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</si>
  <si>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</si>
  <si>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</si>
  <si>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</si>
  <si>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</si>
  <si>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</si>
  <si>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</si>
  <si>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</si>
  <si>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</si>
  <si>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</si>
  <si>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</si>
  <si>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</si>
  <si>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</si>
  <si>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</si>
  <si>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44.   </t>
  </si>
  <si>
    <t>45.   </t>
  </si>
  <si>
    <t xml:space="preserve">ukupno mjesečno školskom sindikatu ostaje </t>
  </si>
  <si>
    <t>ukupno mjesečno školskom sindikatu ostajalo bi</t>
  </si>
  <si>
    <t>Red.br.</t>
  </si>
  <si>
    <t>Za 6 mjeseci dali bi</t>
  </si>
  <si>
    <t>1/2 od 6 mj</t>
  </si>
  <si>
    <t>PLATITI</t>
  </si>
  <si>
    <t>PLATILI</t>
  </si>
  <si>
    <t>Branki Alviž</t>
  </si>
  <si>
    <t>Danici Vukelić</t>
  </si>
  <si>
    <t>Moniki Antunović</t>
  </si>
  <si>
    <t>UKUPNO</t>
  </si>
  <si>
    <t>za 6 mj</t>
  </si>
  <si>
    <t>Trebaju dati</t>
  </si>
  <si>
    <t xml:space="preserve">Dali </t>
  </si>
  <si>
    <t>odlazak u mirovinu</t>
  </si>
  <si>
    <t>rodila</t>
  </si>
  <si>
    <t>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</si>
</sst>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5" fillId="6" borderId="1" xfId="0" applyFont="1" applyFill="1" applyBorder="1"/>
    <xf numFmtId="0" fontId="0" fillId="6" borderId="0" xfId="0" applyFill="1"/>
    <xf numFmtId="2" fontId="5" fillId="0" borderId="1" xfId="0" applyNumberFormat="1" applyFont="1" applyBorder="1"/>
    <xf numFmtId="0" fontId="11" fillId="6" borderId="1" xfId="0" applyFont="1" applyFill="1" applyBorder="1"/>
    <xf numFmtId="2" fontId="11" fillId="6" borderId="1" xfId="0" applyNumberFormat="1" applyFont="1" applyFill="1" applyBorder="1"/>
    <xf numFmtId="0" fontId="11" fillId="10" borderId="1" xfId="0" applyFont="1" applyFill="1" applyBorder="1"/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2" fillId="6" borderId="1" xfId="0" applyFont="1" applyFill="1" applyBorder="1"/>
    <xf numFmtId="0" fontId="1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0" fillId="0" borderId="1" xfId="0" applyBorder="1"/>
    <xf numFmtId="0" fontId="0" fillId="6" borderId="1" xfId="0" applyFill="1" applyBorder="1"/>
    <xf numFmtId="0" fontId="3" fillId="5" borderId="1" xfId="0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top" wrapText="1"/>
    </xf>
    <xf numFmtId="2" fontId="13" fillId="0" borderId="1" xfId="0" applyNumberFormat="1" applyFont="1" applyBorder="1"/>
    <xf numFmtId="0" fontId="5" fillId="8" borderId="3" xfId="0" applyFont="1" applyFill="1" applyBorder="1" applyAlignment="1"/>
    <xf numFmtId="0" fontId="0" fillId="0" borderId="0" xfId="0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3" fillId="9" borderId="1" xfId="0" applyFont="1" applyFill="1" applyBorder="1"/>
    <xf numFmtId="0" fontId="13" fillId="10" borderId="1" xfId="0" applyFont="1" applyFill="1" applyBorder="1"/>
    <xf numFmtId="2" fontId="13" fillId="9" borderId="1" xfId="0" applyNumberFormat="1" applyFont="1" applyFill="1" applyBorder="1"/>
    <xf numFmtId="2" fontId="14" fillId="7" borderId="1" xfId="0" applyNumberFormat="1" applyFont="1" applyFill="1" applyBorder="1"/>
    <xf numFmtId="0" fontId="14" fillId="7" borderId="1" xfId="0" applyFont="1" applyFill="1" applyBorder="1" applyAlignment="1">
      <alignment horizontal="right"/>
    </xf>
    <xf numFmtId="2" fontId="5" fillId="0" borderId="2" xfId="0" applyNumberFormat="1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12" fillId="6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0" borderId="0" xfId="0" applyFill="1" applyBorder="1"/>
  </cellXfs>
  <cellStyles count="2">
    <cellStyle name="Normalno" xfId="0" builtinId="0"/>
    <cellStyle name="Obično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tabSelected="1" topLeftCell="B17" workbookViewId="0">
      <selection activeCell="O35" sqref="O35"/>
    </sheetView>
  </sheetViews>
  <sheetFormatPr defaultRowHeight="15" x14ac:dyDescent="0.25"/>
  <cols>
    <col min="1" max="1" width="3.28515625" hidden="1" customWidth="1"/>
    <col min="2" max="2" width="3.28515625" customWidth="1"/>
    <col min="3" max="3" width="4.28515625" customWidth="1"/>
    <col min="4" max="4" width="18" customWidth="1"/>
    <col min="5" max="5" width="8.28515625" customWidth="1"/>
    <col min="6" max="6" width="9.5703125" customWidth="1"/>
    <col min="7" max="7" width="8" customWidth="1"/>
    <col min="8" max="8" width="15.140625" customWidth="1"/>
    <col min="9" max="9" width="8.28515625" style="2" hidden="1" customWidth="1"/>
    <col min="10" max="10" width="4.140625" customWidth="1"/>
    <col min="11" max="11" width="4.42578125" customWidth="1"/>
    <col min="12" max="12" width="17.28515625" customWidth="1"/>
    <col min="15" max="15" width="7.7109375" customWidth="1"/>
    <col min="16" max="16" width="15.42578125" customWidth="1"/>
    <col min="17" max="17" width="0.140625" hidden="1" customWidth="1"/>
  </cols>
  <sheetData>
    <row r="1" spans="3:17" ht="15.75" hidden="1" customHeight="1" thickBot="1" x14ac:dyDescent="0.3"/>
    <row r="2" spans="3:17" ht="15.75" customHeight="1" x14ac:dyDescent="0.25">
      <c r="C2" s="54" t="s">
        <v>50</v>
      </c>
      <c r="D2" s="55"/>
      <c r="E2" s="55"/>
      <c r="F2" s="55"/>
      <c r="G2" s="56"/>
      <c r="H2" s="35" t="s">
        <v>111</v>
      </c>
      <c r="I2" s="31" t="s">
        <v>104</v>
      </c>
      <c r="K2" s="54" t="s">
        <v>51</v>
      </c>
      <c r="L2" s="55"/>
      <c r="M2" s="55"/>
      <c r="N2" s="55"/>
      <c r="O2" s="55"/>
      <c r="P2" s="35" t="s">
        <v>110</v>
      </c>
      <c r="Q2" s="31" t="s">
        <v>103</v>
      </c>
    </row>
    <row r="3" spans="3:17" ht="18.75" customHeight="1" x14ac:dyDescent="0.25">
      <c r="C3" s="51" t="s">
        <v>100</v>
      </c>
      <c r="D3" s="48" t="s">
        <v>0</v>
      </c>
      <c r="E3" s="51" t="s">
        <v>1</v>
      </c>
      <c r="F3" s="51" t="s">
        <v>2</v>
      </c>
      <c r="G3" s="59">
        <v>5.0000000000000001E-3</v>
      </c>
      <c r="H3" s="58" t="s">
        <v>49</v>
      </c>
      <c r="I3" s="57" t="s">
        <v>52</v>
      </c>
      <c r="K3" s="49" t="s">
        <v>100</v>
      </c>
      <c r="L3" s="48" t="s">
        <v>0</v>
      </c>
      <c r="M3" s="51" t="s">
        <v>1</v>
      </c>
      <c r="N3" s="51" t="s">
        <v>2</v>
      </c>
      <c r="O3" s="59">
        <v>5.0000000000000001E-3</v>
      </c>
      <c r="P3" s="58" t="s">
        <v>101</v>
      </c>
      <c r="Q3" s="57" t="s">
        <v>52</v>
      </c>
    </row>
    <row r="4" spans="3:17" x14ac:dyDescent="0.25">
      <c r="C4" s="51"/>
      <c r="D4" s="48"/>
      <c r="E4" s="51"/>
      <c r="F4" s="51"/>
      <c r="G4" s="59"/>
      <c r="H4" s="58"/>
      <c r="I4" s="57"/>
      <c r="K4" s="50"/>
      <c r="L4" s="48"/>
      <c r="M4" s="51"/>
      <c r="N4" s="51"/>
      <c r="O4" s="59"/>
      <c r="P4" s="58"/>
      <c r="Q4" s="57"/>
    </row>
    <row r="5" spans="3:17" ht="15" customHeight="1" x14ac:dyDescent="0.25">
      <c r="C5" s="7" t="s">
        <v>53</v>
      </c>
      <c r="D5" s="15" t="s">
        <v>3</v>
      </c>
      <c r="E5" s="16">
        <v>50</v>
      </c>
      <c r="F5" s="17">
        <v>22.92</v>
      </c>
      <c r="G5" s="17">
        <v>11.46</v>
      </c>
      <c r="H5" s="36">
        <f>G5*6</f>
        <v>68.760000000000005</v>
      </c>
      <c r="I5" s="4">
        <f>H5*0.5</f>
        <v>34.380000000000003</v>
      </c>
      <c r="K5" s="29" t="s">
        <v>73</v>
      </c>
      <c r="L5" s="8" t="s">
        <v>23</v>
      </c>
      <c r="M5" s="9">
        <v>100</v>
      </c>
      <c r="N5" s="24">
        <v>81.13</v>
      </c>
      <c r="O5" s="24">
        <f t="shared" ref="O5:O7" si="0">N5/2</f>
        <v>40.564999999999998</v>
      </c>
      <c r="P5" s="36">
        <f>O5*6</f>
        <v>243.39</v>
      </c>
      <c r="Q5" s="5">
        <f>P5*0.5</f>
        <v>121.69499999999999</v>
      </c>
    </row>
    <row r="6" spans="3:17" ht="12.75" customHeight="1" x14ac:dyDescent="0.25">
      <c r="C6" s="7" t="s">
        <v>54</v>
      </c>
      <c r="D6" s="15" t="s">
        <v>4</v>
      </c>
      <c r="E6" s="16">
        <v>100</v>
      </c>
      <c r="F6" s="18">
        <v>40.26</v>
      </c>
      <c r="G6" s="18">
        <v>20.13</v>
      </c>
      <c r="H6" s="36">
        <f>G6*6</f>
        <v>120.78</v>
      </c>
      <c r="I6" s="4">
        <f t="shared" ref="I6:I24" si="1">H6*0.5</f>
        <v>60.39</v>
      </c>
      <c r="K6" s="10" t="s">
        <v>74</v>
      </c>
      <c r="L6" s="11" t="s">
        <v>24</v>
      </c>
      <c r="M6" s="12">
        <v>50</v>
      </c>
      <c r="N6" s="25">
        <v>0</v>
      </c>
      <c r="O6" s="25">
        <f t="shared" si="0"/>
        <v>0</v>
      </c>
      <c r="P6" s="37">
        <f>O6*6</f>
        <v>0</v>
      </c>
      <c r="Q6" s="6">
        <f t="shared" ref="Q6:Q29" si="2">P6*0.5</f>
        <v>0</v>
      </c>
    </row>
    <row r="7" spans="3:17" ht="14.25" customHeight="1" x14ac:dyDescent="0.25">
      <c r="C7" s="7" t="s">
        <v>55</v>
      </c>
      <c r="D7" s="15" t="s">
        <v>5</v>
      </c>
      <c r="E7" s="16">
        <v>100</v>
      </c>
      <c r="F7" s="18">
        <v>63.18</v>
      </c>
      <c r="G7" s="18">
        <v>31.59</v>
      </c>
      <c r="H7" s="36">
        <f>G7*6</f>
        <v>189.54</v>
      </c>
      <c r="I7" s="4">
        <f t="shared" si="1"/>
        <v>94.77</v>
      </c>
      <c r="K7" s="29" t="s">
        <v>75</v>
      </c>
      <c r="L7" s="8" t="s">
        <v>25</v>
      </c>
      <c r="M7" s="9">
        <v>100</v>
      </c>
      <c r="N7" s="24">
        <v>56.32</v>
      </c>
      <c r="O7" s="24">
        <f t="shared" si="0"/>
        <v>28.16</v>
      </c>
      <c r="P7" s="36">
        <f>O7*6</f>
        <v>168.96</v>
      </c>
      <c r="Q7" s="5">
        <f t="shared" si="2"/>
        <v>84.48</v>
      </c>
    </row>
    <row r="8" spans="3:17" ht="13.5" customHeight="1" x14ac:dyDescent="0.25">
      <c r="C8" s="7" t="s">
        <v>56</v>
      </c>
      <c r="D8" s="15" t="s">
        <v>6</v>
      </c>
      <c r="E8" s="16">
        <v>100</v>
      </c>
      <c r="F8" s="18">
        <v>55.7</v>
      </c>
      <c r="G8" s="18">
        <v>27.85</v>
      </c>
      <c r="H8" s="36">
        <f t="shared" ref="H8:H24" si="3">G8*6</f>
        <v>167.10000000000002</v>
      </c>
      <c r="I8" s="4">
        <f t="shared" si="1"/>
        <v>83.550000000000011</v>
      </c>
      <c r="K8" s="29" t="s">
        <v>76</v>
      </c>
      <c r="L8" s="8" t="s">
        <v>26</v>
      </c>
      <c r="M8" s="9">
        <v>25</v>
      </c>
      <c r="N8" s="24">
        <v>15.47</v>
      </c>
      <c r="O8" s="24">
        <f>N8/2</f>
        <v>7.7350000000000003</v>
      </c>
      <c r="P8" s="36">
        <f t="shared" ref="P8:P29" si="4">O8*6</f>
        <v>46.410000000000004</v>
      </c>
      <c r="Q8" s="5">
        <f t="shared" si="2"/>
        <v>23.205000000000002</v>
      </c>
    </row>
    <row r="9" spans="3:17" ht="12.75" customHeight="1" x14ac:dyDescent="0.25">
      <c r="C9" s="7" t="s">
        <v>57</v>
      </c>
      <c r="D9" s="8" t="s">
        <v>7</v>
      </c>
      <c r="E9" s="19">
        <v>35</v>
      </c>
      <c r="F9" s="18">
        <v>19.34</v>
      </c>
      <c r="G9" s="18">
        <v>9.67</v>
      </c>
      <c r="H9" s="36">
        <f>G9*2</f>
        <v>19.34</v>
      </c>
      <c r="I9" s="4">
        <f t="shared" si="1"/>
        <v>9.67</v>
      </c>
      <c r="K9" s="29" t="s">
        <v>77</v>
      </c>
      <c r="L9" s="8" t="s">
        <v>27</v>
      </c>
      <c r="M9" s="9">
        <v>60</v>
      </c>
      <c r="N9" s="24">
        <v>30.07</v>
      </c>
      <c r="O9" s="24">
        <f>N9/2</f>
        <v>15.035</v>
      </c>
      <c r="P9" s="36">
        <f t="shared" si="4"/>
        <v>90.210000000000008</v>
      </c>
      <c r="Q9" s="4">
        <f t="shared" si="2"/>
        <v>45.105000000000004</v>
      </c>
    </row>
    <row r="10" spans="3:17" ht="17.25" customHeight="1" x14ac:dyDescent="0.25">
      <c r="C10" s="7" t="s">
        <v>58</v>
      </c>
      <c r="D10" s="8" t="s">
        <v>8</v>
      </c>
      <c r="E10" s="19">
        <v>60</v>
      </c>
      <c r="F10" s="18">
        <v>37.36</v>
      </c>
      <c r="G10" s="18">
        <v>18.68</v>
      </c>
      <c r="H10" s="36">
        <f t="shared" si="3"/>
        <v>112.08</v>
      </c>
      <c r="I10" s="4">
        <f t="shared" si="1"/>
        <v>56.04</v>
      </c>
      <c r="K10" s="29" t="s">
        <v>78</v>
      </c>
      <c r="L10" s="8" t="s">
        <v>28</v>
      </c>
      <c r="M10" s="9">
        <v>100</v>
      </c>
      <c r="N10" s="24">
        <v>38.450000000000003</v>
      </c>
      <c r="O10" s="24">
        <f t="shared" ref="O10:O29" si="5">N10/2</f>
        <v>19.225000000000001</v>
      </c>
      <c r="P10" s="36">
        <f t="shared" si="4"/>
        <v>115.35000000000001</v>
      </c>
      <c r="Q10" s="5">
        <f t="shared" si="2"/>
        <v>57.675000000000004</v>
      </c>
    </row>
    <row r="11" spans="3:17" ht="15" customHeight="1" x14ac:dyDescent="0.25">
      <c r="C11" s="7" t="s">
        <v>59</v>
      </c>
      <c r="D11" s="8" t="s">
        <v>9</v>
      </c>
      <c r="E11" s="19">
        <v>50</v>
      </c>
      <c r="F11" s="18">
        <v>27.24</v>
      </c>
      <c r="G11" s="18">
        <v>13.62</v>
      </c>
      <c r="H11" s="36">
        <f t="shared" si="3"/>
        <v>81.72</v>
      </c>
      <c r="I11" s="4">
        <f t="shared" si="1"/>
        <v>40.86</v>
      </c>
      <c r="K11" s="29" t="s">
        <v>79</v>
      </c>
      <c r="L11" s="8" t="s">
        <v>29</v>
      </c>
      <c r="M11" s="9">
        <v>25</v>
      </c>
      <c r="N11" s="24">
        <v>14.63</v>
      </c>
      <c r="O11" s="24">
        <f t="shared" si="5"/>
        <v>7.3150000000000004</v>
      </c>
      <c r="P11" s="36">
        <f t="shared" si="4"/>
        <v>43.89</v>
      </c>
      <c r="Q11" s="5">
        <f t="shared" si="2"/>
        <v>21.945</v>
      </c>
    </row>
    <row r="12" spans="3:17" ht="15" customHeight="1" x14ac:dyDescent="0.25">
      <c r="C12" s="7" t="s">
        <v>60</v>
      </c>
      <c r="D12" s="8" t="s">
        <v>10</v>
      </c>
      <c r="E12" s="19">
        <v>100</v>
      </c>
      <c r="F12" s="18">
        <v>55.13</v>
      </c>
      <c r="G12" s="18">
        <v>27.57</v>
      </c>
      <c r="H12" s="36">
        <f t="shared" si="3"/>
        <v>165.42000000000002</v>
      </c>
      <c r="I12" s="4">
        <f t="shared" si="1"/>
        <v>82.710000000000008</v>
      </c>
      <c r="K12" s="29" t="s">
        <v>80</v>
      </c>
      <c r="L12" s="8" t="s">
        <v>30</v>
      </c>
      <c r="M12" s="9">
        <v>50</v>
      </c>
      <c r="N12" s="24">
        <v>25.83</v>
      </c>
      <c r="O12" s="24">
        <f t="shared" si="5"/>
        <v>12.914999999999999</v>
      </c>
      <c r="P12" s="36">
        <f t="shared" si="4"/>
        <v>77.489999999999995</v>
      </c>
      <c r="Q12" s="5">
        <f t="shared" si="2"/>
        <v>38.744999999999997</v>
      </c>
    </row>
    <row r="13" spans="3:17" ht="16.5" customHeight="1" x14ac:dyDescent="0.25">
      <c r="C13" s="7" t="s">
        <v>61</v>
      </c>
      <c r="D13" s="8" t="s">
        <v>11</v>
      </c>
      <c r="E13" s="19">
        <v>100</v>
      </c>
      <c r="F13" s="18">
        <v>55.42</v>
      </c>
      <c r="G13" s="18">
        <v>27.71</v>
      </c>
      <c r="H13" s="36">
        <f t="shared" si="3"/>
        <v>166.26</v>
      </c>
      <c r="I13" s="4">
        <f t="shared" si="1"/>
        <v>83.13</v>
      </c>
      <c r="K13" s="29" t="s">
        <v>81</v>
      </c>
      <c r="L13" s="8" t="s">
        <v>31</v>
      </c>
      <c r="M13" s="9">
        <v>100</v>
      </c>
      <c r="N13" s="24">
        <v>31.14</v>
      </c>
      <c r="O13" s="24">
        <f t="shared" si="5"/>
        <v>15.57</v>
      </c>
      <c r="P13" s="36">
        <f t="shared" si="4"/>
        <v>93.42</v>
      </c>
      <c r="Q13" s="5">
        <f t="shared" si="2"/>
        <v>46.71</v>
      </c>
    </row>
    <row r="14" spans="3:17" ht="15.75" customHeight="1" x14ac:dyDescent="0.25">
      <c r="C14" s="7" t="s">
        <v>62</v>
      </c>
      <c r="D14" s="8" t="s">
        <v>12</v>
      </c>
      <c r="E14" s="19">
        <v>50</v>
      </c>
      <c r="F14" s="18">
        <v>27.92</v>
      </c>
      <c r="G14" s="18">
        <v>13.96</v>
      </c>
      <c r="H14" s="36">
        <f t="shared" si="3"/>
        <v>83.76</v>
      </c>
      <c r="I14" s="4">
        <f t="shared" si="1"/>
        <v>41.88</v>
      </c>
      <c r="K14" s="29" t="s">
        <v>82</v>
      </c>
      <c r="L14" s="8" t="s">
        <v>32</v>
      </c>
      <c r="M14" s="9">
        <v>100</v>
      </c>
      <c r="N14" s="24">
        <v>28.52</v>
      </c>
      <c r="O14" s="24">
        <f t="shared" si="5"/>
        <v>14.26</v>
      </c>
      <c r="P14" s="36">
        <f t="shared" si="4"/>
        <v>85.56</v>
      </c>
      <c r="Q14" s="4">
        <f t="shared" si="2"/>
        <v>42.78</v>
      </c>
    </row>
    <row r="15" spans="3:17" ht="18" customHeight="1" x14ac:dyDescent="0.25">
      <c r="C15" s="7" t="s">
        <v>63</v>
      </c>
      <c r="D15" s="8" t="s">
        <v>13</v>
      </c>
      <c r="E15" s="19">
        <v>50</v>
      </c>
      <c r="F15" s="18">
        <v>14.67</v>
      </c>
      <c r="G15" s="18">
        <v>7.33</v>
      </c>
      <c r="H15" s="36">
        <f t="shared" si="3"/>
        <v>43.980000000000004</v>
      </c>
      <c r="I15" s="4">
        <f t="shared" si="1"/>
        <v>21.990000000000002</v>
      </c>
      <c r="K15" s="29" t="s">
        <v>83</v>
      </c>
      <c r="L15" s="8" t="s">
        <v>33</v>
      </c>
      <c r="M15" s="9">
        <v>100</v>
      </c>
      <c r="N15" s="24">
        <v>67.56</v>
      </c>
      <c r="O15" s="24">
        <f t="shared" si="5"/>
        <v>33.78</v>
      </c>
      <c r="P15" s="36">
        <f t="shared" si="4"/>
        <v>202.68</v>
      </c>
      <c r="Q15" s="4">
        <f t="shared" si="2"/>
        <v>101.34</v>
      </c>
    </row>
    <row r="16" spans="3:17" ht="14.25" customHeight="1" x14ac:dyDescent="0.25">
      <c r="C16" s="7" t="s">
        <v>64</v>
      </c>
      <c r="D16" s="8" t="s">
        <v>14</v>
      </c>
      <c r="E16" s="19">
        <v>100</v>
      </c>
      <c r="F16" s="18">
        <v>0</v>
      </c>
      <c r="G16" s="18">
        <v>0</v>
      </c>
      <c r="H16" s="36">
        <f t="shared" si="3"/>
        <v>0</v>
      </c>
      <c r="I16" s="4">
        <f t="shared" si="1"/>
        <v>0</v>
      </c>
      <c r="K16" s="29" t="s">
        <v>84</v>
      </c>
      <c r="L16" s="8" t="s">
        <v>34</v>
      </c>
      <c r="M16" s="9">
        <v>100</v>
      </c>
      <c r="N16" s="24">
        <v>76.290000000000006</v>
      </c>
      <c r="O16" s="24">
        <f t="shared" si="5"/>
        <v>38.145000000000003</v>
      </c>
      <c r="P16" s="36">
        <f t="shared" si="4"/>
        <v>228.87</v>
      </c>
      <c r="Q16" s="4">
        <f t="shared" si="2"/>
        <v>114.435</v>
      </c>
    </row>
    <row r="17" spans="3:17" ht="15" customHeight="1" x14ac:dyDescent="0.25">
      <c r="C17" s="7" t="s">
        <v>65</v>
      </c>
      <c r="D17" s="8" t="s">
        <v>15</v>
      </c>
      <c r="E17" s="19">
        <v>100</v>
      </c>
      <c r="F17" s="18">
        <v>55.62</v>
      </c>
      <c r="G17" s="18">
        <v>27.81</v>
      </c>
      <c r="H17" s="36">
        <f t="shared" si="3"/>
        <v>166.85999999999999</v>
      </c>
      <c r="I17" s="4">
        <f t="shared" si="1"/>
        <v>83.429999999999993</v>
      </c>
      <c r="K17" s="29" t="s">
        <v>85</v>
      </c>
      <c r="L17" s="8" t="s">
        <v>35</v>
      </c>
      <c r="M17" s="9">
        <v>100</v>
      </c>
      <c r="N17" s="26">
        <v>52.5</v>
      </c>
      <c r="O17" s="24">
        <f t="shared" si="5"/>
        <v>26.25</v>
      </c>
      <c r="P17" s="38">
        <f t="shared" si="4"/>
        <v>157.5</v>
      </c>
      <c r="Q17" s="4">
        <f t="shared" si="2"/>
        <v>78.75</v>
      </c>
    </row>
    <row r="18" spans="3:17" ht="15.75" customHeight="1" x14ac:dyDescent="0.25">
      <c r="C18" s="7" t="s">
        <v>66</v>
      </c>
      <c r="D18" s="8" t="s">
        <v>16</v>
      </c>
      <c r="E18" s="19">
        <v>50</v>
      </c>
      <c r="F18" s="18">
        <v>5.03</v>
      </c>
      <c r="G18" s="18">
        <v>2.52</v>
      </c>
      <c r="H18" s="36">
        <f t="shared" si="3"/>
        <v>15.120000000000001</v>
      </c>
      <c r="I18" s="4">
        <f t="shared" si="1"/>
        <v>7.5600000000000005</v>
      </c>
      <c r="K18" s="29" t="s">
        <v>86</v>
      </c>
      <c r="L18" s="8" t="s">
        <v>36</v>
      </c>
      <c r="M18" s="9">
        <v>100</v>
      </c>
      <c r="N18" s="24">
        <v>61.66</v>
      </c>
      <c r="O18" s="24">
        <f t="shared" si="5"/>
        <v>30.83</v>
      </c>
      <c r="P18" s="36">
        <f t="shared" si="4"/>
        <v>184.98</v>
      </c>
      <c r="Q18" s="4">
        <f t="shared" si="2"/>
        <v>92.49</v>
      </c>
    </row>
    <row r="19" spans="3:17" ht="17.25" customHeight="1" x14ac:dyDescent="0.25">
      <c r="C19" s="7" t="s">
        <v>67</v>
      </c>
      <c r="D19" s="8" t="s">
        <v>17</v>
      </c>
      <c r="E19" s="19">
        <v>100</v>
      </c>
      <c r="F19" s="18">
        <v>29.56</v>
      </c>
      <c r="G19" s="18">
        <v>14.78</v>
      </c>
      <c r="H19" s="36">
        <f t="shared" si="3"/>
        <v>88.679999999999993</v>
      </c>
      <c r="I19" s="4">
        <f t="shared" si="1"/>
        <v>44.339999999999996</v>
      </c>
      <c r="K19" s="29" t="s">
        <v>87</v>
      </c>
      <c r="L19" s="8" t="s">
        <v>37</v>
      </c>
      <c r="M19" s="9">
        <v>70</v>
      </c>
      <c r="N19" s="24">
        <v>37.89</v>
      </c>
      <c r="O19" s="24">
        <f t="shared" si="5"/>
        <v>18.945</v>
      </c>
      <c r="P19" s="36">
        <f t="shared" si="4"/>
        <v>113.67</v>
      </c>
      <c r="Q19" s="5">
        <f t="shared" si="2"/>
        <v>56.835000000000001</v>
      </c>
    </row>
    <row r="20" spans="3:17" ht="17.25" customHeight="1" x14ac:dyDescent="0.25">
      <c r="C20" s="7" t="s">
        <v>68</v>
      </c>
      <c r="D20" s="8" t="s">
        <v>18</v>
      </c>
      <c r="E20" s="19">
        <v>100</v>
      </c>
      <c r="F20" s="18">
        <v>48.06</v>
      </c>
      <c r="G20" s="18">
        <v>24.03</v>
      </c>
      <c r="H20" s="36">
        <f t="shared" si="3"/>
        <v>144.18</v>
      </c>
      <c r="I20" s="4">
        <f t="shared" si="1"/>
        <v>72.09</v>
      </c>
      <c r="K20" s="29" t="s">
        <v>88</v>
      </c>
      <c r="L20" s="8" t="s">
        <v>38</v>
      </c>
      <c r="M20" s="9">
        <v>25</v>
      </c>
      <c r="N20" s="24">
        <v>13.79</v>
      </c>
      <c r="O20" s="24">
        <f t="shared" si="5"/>
        <v>6.8949999999999996</v>
      </c>
      <c r="P20" s="36">
        <f t="shared" si="4"/>
        <v>41.37</v>
      </c>
      <c r="Q20" s="5">
        <f t="shared" si="2"/>
        <v>20.684999999999999</v>
      </c>
    </row>
    <row r="21" spans="3:17" ht="17.25" customHeight="1" x14ac:dyDescent="0.25">
      <c r="C21" s="7" t="s">
        <v>69</v>
      </c>
      <c r="D21" s="8" t="s">
        <v>19</v>
      </c>
      <c r="E21" s="19">
        <v>50</v>
      </c>
      <c r="F21" s="18">
        <v>26.82</v>
      </c>
      <c r="G21" s="18">
        <v>13.41</v>
      </c>
      <c r="H21" s="36">
        <f t="shared" si="3"/>
        <v>80.460000000000008</v>
      </c>
      <c r="I21" s="4">
        <f t="shared" si="1"/>
        <v>40.230000000000004</v>
      </c>
      <c r="K21" s="29" t="s">
        <v>89</v>
      </c>
      <c r="L21" s="8" t="s">
        <v>39</v>
      </c>
      <c r="M21" s="9">
        <v>32.5</v>
      </c>
      <c r="N21" s="24">
        <v>20.11</v>
      </c>
      <c r="O21" s="24">
        <f t="shared" si="5"/>
        <v>10.055</v>
      </c>
      <c r="P21" s="36">
        <f t="shared" si="4"/>
        <v>60.33</v>
      </c>
      <c r="Q21" s="5">
        <f t="shared" si="2"/>
        <v>30.164999999999999</v>
      </c>
    </row>
    <row r="22" spans="3:17" ht="17.25" customHeight="1" x14ac:dyDescent="0.25">
      <c r="C22" s="7" t="s">
        <v>70</v>
      </c>
      <c r="D22" s="8" t="s">
        <v>20</v>
      </c>
      <c r="E22" s="19">
        <v>100</v>
      </c>
      <c r="F22" s="18">
        <v>63.56</v>
      </c>
      <c r="G22" s="18">
        <v>31.78</v>
      </c>
      <c r="H22" s="36">
        <f t="shared" si="3"/>
        <v>190.68</v>
      </c>
      <c r="I22" s="4">
        <f t="shared" si="1"/>
        <v>95.34</v>
      </c>
      <c r="K22" s="29" t="s">
        <v>90</v>
      </c>
      <c r="L22" s="8" t="s">
        <v>40</v>
      </c>
      <c r="M22" s="9">
        <v>50</v>
      </c>
      <c r="N22" s="24">
        <v>25.94</v>
      </c>
      <c r="O22" s="24">
        <f t="shared" si="5"/>
        <v>12.97</v>
      </c>
      <c r="P22" s="36">
        <f t="shared" si="4"/>
        <v>77.820000000000007</v>
      </c>
      <c r="Q22" s="4">
        <f t="shared" si="2"/>
        <v>38.910000000000004</v>
      </c>
    </row>
    <row r="23" spans="3:17" ht="16.5" customHeight="1" x14ac:dyDescent="0.25">
      <c r="C23" s="7" t="s">
        <v>71</v>
      </c>
      <c r="D23" s="8" t="s">
        <v>21</v>
      </c>
      <c r="E23" s="19">
        <v>37.5</v>
      </c>
      <c r="F23" s="18">
        <v>24.54</v>
      </c>
      <c r="G23" s="18">
        <v>12.27</v>
      </c>
      <c r="H23" s="36">
        <f t="shared" si="3"/>
        <v>73.62</v>
      </c>
      <c r="I23" s="4">
        <f t="shared" si="1"/>
        <v>36.81</v>
      </c>
      <c r="K23" s="29" t="s">
        <v>91</v>
      </c>
      <c r="L23" s="8" t="s">
        <v>41</v>
      </c>
      <c r="M23" s="9">
        <v>35</v>
      </c>
      <c r="N23" s="24">
        <v>19.059999999999999</v>
      </c>
      <c r="O23" s="24">
        <f t="shared" si="5"/>
        <v>9.5299999999999994</v>
      </c>
      <c r="P23" s="36">
        <f t="shared" si="4"/>
        <v>57.179999999999993</v>
      </c>
      <c r="Q23" s="4">
        <f t="shared" si="2"/>
        <v>28.589999999999996</v>
      </c>
    </row>
    <row r="24" spans="3:17" ht="12.75" customHeight="1" x14ac:dyDescent="0.25">
      <c r="C24" s="7" t="s">
        <v>72</v>
      </c>
      <c r="D24" s="8" t="s">
        <v>22</v>
      </c>
      <c r="E24" s="19">
        <v>35</v>
      </c>
      <c r="F24" s="20">
        <v>21.94</v>
      </c>
      <c r="G24" s="20">
        <v>10.97</v>
      </c>
      <c r="H24" s="36">
        <f t="shared" si="3"/>
        <v>65.820000000000007</v>
      </c>
      <c r="I24" s="4">
        <f t="shared" si="1"/>
        <v>32.910000000000004</v>
      </c>
      <c r="K24" s="29" t="s">
        <v>92</v>
      </c>
      <c r="L24" s="8" t="s">
        <v>42</v>
      </c>
      <c r="M24" s="9">
        <v>50</v>
      </c>
      <c r="N24" s="24">
        <v>29.86</v>
      </c>
      <c r="O24" s="24">
        <f t="shared" si="5"/>
        <v>14.93</v>
      </c>
      <c r="P24" s="36">
        <f t="shared" si="4"/>
        <v>89.58</v>
      </c>
      <c r="Q24" s="4">
        <f t="shared" si="2"/>
        <v>44.79</v>
      </c>
    </row>
    <row r="25" spans="3:17" ht="15.75" customHeight="1" x14ac:dyDescent="0.25">
      <c r="C25" s="46" t="s">
        <v>98</v>
      </c>
      <c r="D25" s="46"/>
      <c r="E25" s="46"/>
      <c r="F25" s="46"/>
      <c r="G25" s="21">
        <v>347.14</v>
      </c>
      <c r="H25" s="22"/>
      <c r="I25" s="23"/>
      <c r="K25" s="29" t="s">
        <v>93</v>
      </c>
      <c r="L25" s="8" t="s">
        <v>43</v>
      </c>
      <c r="M25" s="9">
        <f>13/40*100</f>
        <v>32.5</v>
      </c>
      <c r="N25" s="26">
        <v>18.399999999999999</v>
      </c>
      <c r="O25" s="26">
        <f t="shared" si="5"/>
        <v>9.1999999999999993</v>
      </c>
      <c r="P25" s="38">
        <f t="shared" si="4"/>
        <v>55.199999999999996</v>
      </c>
      <c r="Q25" s="4">
        <f t="shared" si="2"/>
        <v>27.599999999999998</v>
      </c>
    </row>
    <row r="26" spans="3:17" ht="16.5" customHeight="1" x14ac:dyDescent="0.25">
      <c r="C26" s="60" t="s">
        <v>48</v>
      </c>
      <c r="D26" s="60"/>
      <c r="E26" s="60"/>
      <c r="F26" s="60"/>
      <c r="G26" s="61"/>
      <c r="H26" s="40">
        <f>SUM(H5:H24)</f>
        <v>2044.16</v>
      </c>
      <c r="I26" s="1">
        <f>SUM(I5:I24)</f>
        <v>1022.08</v>
      </c>
      <c r="K26" s="29" t="s">
        <v>94</v>
      </c>
      <c r="L26" s="8" t="s">
        <v>44</v>
      </c>
      <c r="M26" s="9">
        <v>37.5</v>
      </c>
      <c r="N26" s="24">
        <v>21.28</v>
      </c>
      <c r="O26" s="24">
        <f t="shared" si="5"/>
        <v>10.64</v>
      </c>
      <c r="P26" s="36">
        <f t="shared" si="4"/>
        <v>63.84</v>
      </c>
      <c r="Q26" s="4">
        <f t="shared" si="2"/>
        <v>31.92</v>
      </c>
    </row>
    <row r="27" spans="3:17" ht="12.75" customHeight="1" x14ac:dyDescent="0.25">
      <c r="H27" s="28" t="s">
        <v>109</v>
      </c>
      <c r="I27" s="13" t="s">
        <v>102</v>
      </c>
      <c r="K27" s="29" t="s">
        <v>95</v>
      </c>
      <c r="L27" s="8" t="s">
        <v>45</v>
      </c>
      <c r="M27" s="9">
        <v>50</v>
      </c>
      <c r="N27" s="24">
        <v>22.54</v>
      </c>
      <c r="O27" s="24">
        <f t="shared" si="5"/>
        <v>11.27</v>
      </c>
      <c r="P27" s="36">
        <f t="shared" si="4"/>
        <v>67.62</v>
      </c>
      <c r="Q27" s="4">
        <f t="shared" si="2"/>
        <v>33.81</v>
      </c>
    </row>
    <row r="28" spans="3:17" ht="12.75" customHeight="1" x14ac:dyDescent="0.25">
      <c r="E28" s="33"/>
      <c r="F28" s="27"/>
      <c r="K28" s="29" t="s">
        <v>96</v>
      </c>
      <c r="L28" s="8" t="s">
        <v>46</v>
      </c>
      <c r="M28" s="9">
        <v>100</v>
      </c>
      <c r="N28" s="24">
        <v>62.23</v>
      </c>
      <c r="O28" s="24">
        <f t="shared" si="5"/>
        <v>31.114999999999998</v>
      </c>
      <c r="P28" s="36">
        <f t="shared" si="4"/>
        <v>186.69</v>
      </c>
      <c r="Q28" s="5">
        <f t="shared" si="2"/>
        <v>93.344999999999999</v>
      </c>
    </row>
    <row r="29" spans="3:17" ht="17.25" customHeight="1" x14ac:dyDescent="0.25">
      <c r="C29" s="52" t="s">
        <v>106</v>
      </c>
      <c r="D29" s="53"/>
      <c r="E29" s="3">
        <v>1300</v>
      </c>
      <c r="F29" s="42" t="s">
        <v>112</v>
      </c>
      <c r="G29" s="42"/>
      <c r="K29" s="29" t="s">
        <v>97</v>
      </c>
      <c r="L29" s="8" t="s">
        <v>47</v>
      </c>
      <c r="M29" s="9">
        <f>8/40*100</f>
        <v>20</v>
      </c>
      <c r="N29" s="26">
        <v>12.01</v>
      </c>
      <c r="O29" s="26">
        <f t="shared" si="5"/>
        <v>6.0049999999999999</v>
      </c>
      <c r="P29" s="38">
        <f t="shared" si="4"/>
        <v>36.03</v>
      </c>
      <c r="Q29" s="4">
        <f t="shared" si="2"/>
        <v>18.015000000000001</v>
      </c>
    </row>
    <row r="30" spans="3:17" ht="17.25" customHeight="1" x14ac:dyDescent="0.25">
      <c r="C30" s="52" t="s">
        <v>105</v>
      </c>
      <c r="D30" s="53"/>
      <c r="E30" s="41">
        <v>1000</v>
      </c>
      <c r="F30" s="43" t="s">
        <v>112</v>
      </c>
      <c r="G30" s="44"/>
      <c r="K30" s="46" t="s">
        <v>99</v>
      </c>
      <c r="L30" s="46"/>
      <c r="M30" s="46"/>
      <c r="N30" s="46"/>
      <c r="O30" s="14">
        <f>SUM(O5:O28)</f>
        <v>425.33499999999992</v>
      </c>
      <c r="P30" s="45"/>
      <c r="Q30" s="13" t="s">
        <v>102</v>
      </c>
    </row>
    <row r="31" spans="3:17" ht="18" customHeight="1" x14ac:dyDescent="0.25">
      <c r="C31" s="52" t="s">
        <v>107</v>
      </c>
      <c r="D31" s="53"/>
      <c r="E31" s="3">
        <v>1000</v>
      </c>
      <c r="F31" s="43" t="s">
        <v>113</v>
      </c>
      <c r="G31" s="44"/>
      <c r="K31" s="47" t="s">
        <v>48</v>
      </c>
      <c r="L31" s="47"/>
      <c r="M31" s="47"/>
      <c r="N31" s="47"/>
      <c r="O31" s="47"/>
      <c r="P31" s="39">
        <f>SUM(P5:P29)</f>
        <v>2588.04</v>
      </c>
      <c r="Q31" s="30">
        <f>SUM(Q5:Q29)</f>
        <v>1294.02</v>
      </c>
    </row>
    <row r="32" spans="3:17" x14ac:dyDescent="0.25">
      <c r="C32" s="52" t="s">
        <v>24</v>
      </c>
      <c r="D32" s="53"/>
      <c r="E32" s="3">
        <v>1000</v>
      </c>
      <c r="F32" s="43" t="s">
        <v>113</v>
      </c>
      <c r="G32" s="44"/>
    </row>
    <row r="33" spans="3:6" x14ac:dyDescent="0.25">
      <c r="C33" s="32"/>
      <c r="D33" s="34" t="s">
        <v>108</v>
      </c>
      <c r="E33" s="3">
        <f>SUM(E29:E32)</f>
        <v>4300</v>
      </c>
      <c r="F33" s="62" t="s">
        <v>114</v>
      </c>
    </row>
  </sheetData>
  <mergeCells count="24">
    <mergeCell ref="C32:D32"/>
    <mergeCell ref="K2:O2"/>
    <mergeCell ref="C2:G2"/>
    <mergeCell ref="Q3:Q4"/>
    <mergeCell ref="C29:D29"/>
    <mergeCell ref="P3:P4"/>
    <mergeCell ref="H3:H4"/>
    <mergeCell ref="I3:I4"/>
    <mergeCell ref="N3:N4"/>
    <mergeCell ref="O3:O4"/>
    <mergeCell ref="D3:D4"/>
    <mergeCell ref="E3:E4"/>
    <mergeCell ref="F3:F4"/>
    <mergeCell ref="G3:G4"/>
    <mergeCell ref="K30:N30"/>
    <mergeCell ref="C26:G26"/>
    <mergeCell ref="C25:F25"/>
    <mergeCell ref="K31:O31"/>
    <mergeCell ref="L3:L4"/>
    <mergeCell ref="K3:K4"/>
    <mergeCell ref="C3:C4"/>
    <mergeCell ref="M3:M4"/>
    <mergeCell ref="C30:D30"/>
    <mergeCell ref="C31:D31"/>
  </mergeCells>
  <pageMargins left="0.25" right="0.25" top="0.75" bottom="0.75" header="0.3" footer="0.3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</cp:lastModifiedBy>
  <cp:lastPrinted>2014-06-16T07:44:09Z</cp:lastPrinted>
  <dcterms:created xsi:type="dcterms:W3CDTF">2014-06-12T12:06:08Z</dcterms:created>
  <dcterms:modified xsi:type="dcterms:W3CDTF">2014-06-16T10:56:12Z</dcterms:modified>
</cp:coreProperties>
</file>